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700" windowHeight="11985" activeTab="0"/>
  </bookViews>
  <sheets>
    <sheet name="Detalle Comisiones" sheetId="1" r:id="rId1"/>
    <sheet name="Estimación costo mensual" sheetId="2" r:id="rId2"/>
    <sheet name="Conceptos" sheetId="3" r:id="rId3"/>
  </sheets>
  <definedNames>
    <definedName name="_xlnm.Print_Area" localSheetId="2">'Conceptos'!$B$3:$B$20</definedName>
    <definedName name="_xlnm.Print_Area" localSheetId="0">'Detalle Comisiones'!$A$1:$O$56</definedName>
    <definedName name="_xlnm.Print_Area" localSheetId="1">'Estimación costo mensual'!$A$3:$J$57</definedName>
  </definedNames>
  <calcPr fullCalcOnLoad="1"/>
</workbook>
</file>

<file path=xl/sharedStrings.xml><?xml version="1.0" encoding="utf-8"?>
<sst xmlns="http://schemas.openxmlformats.org/spreadsheetml/2006/main" count="168" uniqueCount="120">
  <si>
    <t>Cuentas de Depósito a la Vista (1)</t>
  </si>
  <si>
    <t>Monto en Unidades de Fomento con IVA</t>
  </si>
  <si>
    <t>Mantención anual</t>
  </si>
  <si>
    <t>Comisión</t>
  </si>
  <si>
    <t>Comisión por</t>
  </si>
  <si>
    <t xml:space="preserve">Comisión por </t>
  </si>
  <si>
    <t xml:space="preserve">Monto de la </t>
  </si>
  <si>
    <t>N° de giros</t>
  </si>
  <si>
    <t xml:space="preserve">Comisión por cada </t>
  </si>
  <si>
    <t>Giro por</t>
  </si>
  <si>
    <t>Transferencia</t>
  </si>
  <si>
    <t>comisión</t>
  </si>
  <si>
    <t>mensuales</t>
  </si>
  <si>
    <t>giro en exceso</t>
  </si>
  <si>
    <t>Caja</t>
  </si>
  <si>
    <t>electrónica de</t>
  </si>
  <si>
    <t>de tarjeta</t>
  </si>
  <si>
    <t>sin costo</t>
  </si>
  <si>
    <r>
      <t>fondos</t>
    </r>
    <r>
      <rPr>
        <sz val="8"/>
        <rFont val="Arial"/>
        <family val="0"/>
      </rPr>
      <t xml:space="preserve"> (por evento)</t>
    </r>
  </si>
  <si>
    <t>Bancos</t>
  </si>
  <si>
    <t>Banco de Chile</t>
  </si>
  <si>
    <t>(2)</t>
  </si>
  <si>
    <t>(3)</t>
  </si>
  <si>
    <t xml:space="preserve"> </t>
  </si>
  <si>
    <t>Banco de Crédito e Inversiones</t>
  </si>
  <si>
    <t>0,071 - 0,143</t>
  </si>
  <si>
    <t>(4)</t>
  </si>
  <si>
    <t>Banco del Desarrollo</t>
  </si>
  <si>
    <t>Banco Santander</t>
  </si>
  <si>
    <t>n/o</t>
  </si>
  <si>
    <t>BBVA</t>
  </si>
  <si>
    <t>Scotiabank</t>
  </si>
  <si>
    <t>Divisiones especializadas</t>
  </si>
  <si>
    <t>Notas</t>
  </si>
  <si>
    <t>Las cifras han sido proporcionadas por las propias instituciones financieras.</t>
  </si>
  <si>
    <t>Consulte su caso particular directamente con cada institución, antes de iniciar cualquier operación o transacción.</t>
  </si>
  <si>
    <t>n/o: no opera</t>
  </si>
  <si>
    <t>Entre sus características principales se cuentan las siguientes:</t>
  </si>
  <si>
    <t>Más información en el Título II del Capítulo 2-6  de la Recopilación Actualizada de Normas de SBIF y en las normas del Capítulo  III.B.1.1 "Cuentas a la vista" del Compendio de Normas Financieras del Banco Central de Chile (www.bcentral.cl).</t>
  </si>
  <si>
    <r>
      <t xml:space="preserve">Las cuentas de depósito a la vista </t>
    </r>
    <r>
      <rPr>
        <b/>
        <sz val="10"/>
        <color indexed="63"/>
        <rFont val="Verdana"/>
        <family val="2"/>
      </rPr>
      <t>("cuentas a la vista")</t>
    </r>
    <r>
      <rPr>
        <sz val="10"/>
        <color indexed="63"/>
        <rFont val="Verdana"/>
        <family val="2"/>
      </rPr>
      <t xml:space="preserve"> son cuentas en las que el titular puede efectuar depósitos y giros a través de cajeros automáticos u otros dispositivos electrónicos autorizados por esta Superintendencia, o por ventanillas del banco, mediante comprobantes de depósito o giro que para el efecto ponga a disposición la institución financiera.</t>
    </r>
  </si>
  <si>
    <r>
      <t xml:space="preserve">Se documentan a través de </t>
    </r>
    <r>
      <rPr>
        <b/>
        <sz val="10"/>
        <color indexed="63"/>
        <rFont val="Verdana"/>
        <family val="2"/>
      </rPr>
      <t>un contrato de apertura</t>
    </r>
    <r>
      <rPr>
        <sz val="10"/>
        <color indexed="63"/>
        <rFont val="Verdana"/>
        <family val="2"/>
      </rPr>
      <t>, una copia del cual debe ser entregada por el banco al titular de la cuenta.</t>
    </r>
  </si>
  <si>
    <t xml:space="preserve"> - Pueden ser unipersonales o pluripersonales y a nombre de personas naturales o jurídicas (empresas u organizaciones).</t>
  </si>
  <si>
    <t>CUENTAS DE DEPÓSITO A LA VISTA</t>
  </si>
  <si>
    <t xml:space="preserve"> - Las instituciones financieras pueden cobrar comisiones por el manejo de estas cuentas.</t>
  </si>
  <si>
    <t>Este tipo de cuenta, que no tiene la posibilidad de tener cheques, normalmente es ofrecida a los clientes que no cuentan con los requisitos para optar a una cuenta corriente según las políticas comerciales del banco. También es muy usada por empresas que utilizan este servicio para pagar las remuneraciones a sus trabajadores, las que en general absorben la comisión por mantención.</t>
  </si>
  <si>
    <t>Banefe (Banco Santander)</t>
  </si>
  <si>
    <t>Credichile (Banco de Chile)</t>
  </si>
  <si>
    <t>Nova (Banco BCI)</t>
  </si>
  <si>
    <t xml:space="preserve">Todos los giros están afectos al Impuesto de Timbres y Estampillas. </t>
  </si>
  <si>
    <t>reposición</t>
  </si>
  <si>
    <t>Fuente: Superintendencia de Bancos e Instituciones Financieras (SBIF)</t>
  </si>
  <si>
    <t>0,48 - 0,95</t>
  </si>
  <si>
    <t>Security</t>
  </si>
  <si>
    <t xml:space="preserve"> - </t>
  </si>
  <si>
    <t>Banco Itaú Chile</t>
  </si>
  <si>
    <t>Citibank</t>
  </si>
  <si>
    <t>0 - 1,142</t>
  </si>
  <si>
    <t>Fecha de la consulta: 7 al 15 de mayo de 2007</t>
  </si>
  <si>
    <t>(6)</t>
  </si>
  <si>
    <t>Bice</t>
  </si>
  <si>
    <t>1,43 - 2,14</t>
  </si>
  <si>
    <t>(2)  Dependiendo de la edad del cliente y si tiene transferencia pactada de fondos o no.</t>
  </si>
  <si>
    <t>0 - 8</t>
  </si>
  <si>
    <t>(5)</t>
  </si>
  <si>
    <t>(5)   Dependiendo de la caja (Servipag, Nova o BCI) donde se efectúe el giro.</t>
  </si>
  <si>
    <t>(6)   A partir de la segunda reimpresión de la tarjeta.</t>
  </si>
  <si>
    <t>(7)   Cobra una comisión de apertura de UF 0,238.</t>
  </si>
  <si>
    <t>(8)</t>
  </si>
  <si>
    <t xml:space="preserve">   Banjoven</t>
  </si>
  <si>
    <t xml:space="preserve">   Credencial Universitaria</t>
  </si>
  <si>
    <t>Banco del Estado</t>
  </si>
  <si>
    <t>(8)   Dependiendo de si posee o no transferencia pactada de fondos desde una cuenta corriente.</t>
  </si>
  <si>
    <t xml:space="preserve">   Cuenta RUT</t>
  </si>
  <si>
    <t>(3)  Dependiento del tipo de cajero.</t>
  </si>
  <si>
    <t>(4)  Dependiendo si tiene cartola vía física o email.</t>
  </si>
  <si>
    <t xml:space="preserve">  Tarifa  Variable</t>
  </si>
  <si>
    <t xml:space="preserve">  Tarifa Fija</t>
  </si>
  <si>
    <t xml:space="preserve">   Chequera electrónica       (7)</t>
  </si>
  <si>
    <r>
      <t xml:space="preserve">(1)   Este producto se conoce en algunos bancos como </t>
    </r>
    <r>
      <rPr>
        <b/>
        <sz val="8"/>
        <rFont val="Arial"/>
        <family val="2"/>
      </rPr>
      <t>chequera electrónica,</t>
    </r>
    <r>
      <rPr>
        <sz val="8"/>
        <rFont val="Arial"/>
        <family val="0"/>
      </rPr>
      <t xml:space="preserve"> cuenta prima u otros.  Debe tenerse presente que algunos bancos cobran comisiones por otros</t>
    </r>
  </si>
  <si>
    <t xml:space="preserve">       conceptos tales como:  consulta de saldos y cartolas, cartola histórica, giros en cajeros automático en el extranjero, traspaso entre cuentas y fotocopia de cartola.</t>
  </si>
  <si>
    <t>UF</t>
  </si>
  <si>
    <t>$</t>
  </si>
  <si>
    <t xml:space="preserve">   Chequera electrónica      </t>
  </si>
  <si>
    <t>(7)</t>
  </si>
  <si>
    <t>Institución</t>
  </si>
  <si>
    <t xml:space="preserve"> - Son en moneda nacional y no generan reajustes, aunque podrían pagar intereses. </t>
  </si>
  <si>
    <t>Valor de la UF: $ 18.418,57</t>
  </si>
  <si>
    <r>
      <t xml:space="preserve">Las cuentas de depósito a la vista consideradas corresponden a aquellas que las instituciones financieras ofrecen </t>
    </r>
    <r>
      <rPr>
        <b/>
        <sz val="8"/>
        <rFont val="Arial"/>
        <family val="2"/>
      </rPr>
      <t>sin convenio.</t>
    </r>
  </si>
  <si>
    <r>
      <t xml:space="preserve">Las cuentas de depósito a la vista corresponden a aquellas que las instituciones financieras ofrecen </t>
    </r>
    <r>
      <rPr>
        <b/>
        <sz val="8"/>
        <rFont val="Arial"/>
        <family val="2"/>
      </rPr>
      <t>sin convenio</t>
    </r>
    <r>
      <rPr>
        <sz val="8"/>
        <rFont val="Arial"/>
        <family val="0"/>
      </rPr>
      <t>.</t>
    </r>
  </si>
  <si>
    <t>$ 2.853 - $ 4.942</t>
  </si>
  <si>
    <t>0,368 - 0,514</t>
  </si>
  <si>
    <t>$ 6.784 - $ 9.473</t>
  </si>
  <si>
    <t>0,209 - 0,268</t>
  </si>
  <si>
    <t>Estimación costo mensual cuentas vista (1)</t>
  </si>
  <si>
    <t>0,191 - 0,250</t>
  </si>
  <si>
    <t>3.521 - 4.611</t>
  </si>
  <si>
    <t>0,173 - 0,232</t>
  </si>
  <si>
    <t>3.189 - 4.279</t>
  </si>
  <si>
    <t>Valor mensual en Unidades de Fomento y su equivalente en $</t>
  </si>
  <si>
    <t>0,284 - 0,356</t>
  </si>
  <si>
    <t>5.237 - 6.563</t>
  </si>
  <si>
    <t>0 - 0,314</t>
  </si>
  <si>
    <t>0 - 0,026</t>
  </si>
  <si>
    <t>0 - $ 482</t>
  </si>
  <si>
    <t>Giros en cajeros automáticos (ATM)</t>
  </si>
  <si>
    <t>(5)(6)</t>
  </si>
  <si>
    <t>(9)</t>
  </si>
  <si>
    <t>(5)  Dependiendo de la edad del cliente.</t>
  </si>
  <si>
    <t>(6)  Se consideró que los giros se realizan desde cajeros de otros bancos.</t>
  </si>
  <si>
    <t>(7)  Dependiendo si tiene cartola vía física o email.</t>
  </si>
  <si>
    <t>(8)   Dependiendo de la caja (Servipag, Nova o BCI) donde se efectúe el giro.</t>
  </si>
  <si>
    <t>(9)   No incluye la comisión de apertura de UF 0,238.</t>
  </si>
  <si>
    <t>Suponiendo 9 giros mensuales       (2)</t>
  </si>
  <si>
    <t>Suponiendo 6 giros mensuales       (3)</t>
  </si>
  <si>
    <t>Suponiendo 3 giros mensuales       (4)</t>
  </si>
  <si>
    <t>(1)   Sólo considera comisión por mantención y por número de giros para cuentas sin transferencia pactada de fondos. Debe tenerse presente que algunos bancos cobran comisiones por otros</t>
  </si>
  <si>
    <t>(2)  Considera 5 giros de ATM de otros bancos, 2 por caja y 2 transferencias por internet. Si la cuenta no permite transferencias por internet se asumen dos giros más por ATM.</t>
  </si>
  <si>
    <t>(3)  Considera 4 giros de ATM de otros bancos, 1 por caja y 1 transferencia por internet. Si la cuenta no permite transferencias por internet se asumen un giros más por ATM.</t>
  </si>
  <si>
    <t>(4)  Considera 3 giros de ATM de otros bancos.</t>
  </si>
  <si>
    <t>Act.: 31/05/2007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</si>
</sst>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#,##0.000"/>
    <numFmt numFmtId="170" formatCode="0.0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-[$$-340A]\ * #,##0_-;\-[$$-340A]\ * #,##0_-;_-[$$-340A]\ * &quot;-&quot;_-;_-@_-"/>
    <numFmt numFmtId="176" formatCode="0.0000000000"/>
    <numFmt numFmtId="177" formatCode="0.000000000"/>
    <numFmt numFmtId="178" formatCode="0.00000000"/>
    <numFmt numFmtId="179" formatCode="0.0000000"/>
    <numFmt numFmtId="180" formatCode="#,##0.0"/>
    <numFmt numFmtId="181" formatCode="&quot;$&quot;\ #,##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0"/>
      <name val="Verdana"/>
      <family val="2"/>
    </font>
    <font>
      <b/>
      <sz val="14"/>
      <color indexed="21"/>
      <name val="Arial"/>
      <family val="0"/>
    </font>
    <font>
      <b/>
      <sz val="10"/>
      <color indexed="21"/>
      <name val="Verdana"/>
      <family val="2"/>
    </font>
    <font>
      <i/>
      <sz val="8"/>
      <name val="Arial"/>
      <family val="2"/>
    </font>
    <font>
      <b/>
      <sz val="12"/>
      <color indexed="21"/>
      <name val="Arial"/>
      <family val="0"/>
    </font>
    <font>
      <sz val="8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justify" vertical="justify" wrapText="1"/>
    </xf>
    <xf numFmtId="0" fontId="6" fillId="2" borderId="0" xfId="0" applyFont="1" applyFill="1" applyAlignment="1">
      <alignment horizontal="justify" vertical="justify" wrapText="1"/>
    </xf>
    <xf numFmtId="0" fontId="10" fillId="2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181" fontId="1" fillId="0" borderId="2" xfId="0" applyNumberFormat="1" applyFont="1" applyBorder="1" applyAlignment="1">
      <alignment horizontal="center"/>
    </xf>
    <xf numFmtId="181" fontId="1" fillId="0" borderId="6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181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1038225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1</xdr:col>
      <xdr:colOff>981075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9525</xdr:rowOff>
    </xdr:from>
    <xdr:to>
      <xdr:col>1</xdr:col>
      <xdr:colOff>1019175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3337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M655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25.00390625" style="1" customWidth="1"/>
    <col min="3" max="3" width="12.00390625" style="1" customWidth="1"/>
    <col min="4" max="4" width="3.8515625" style="1" bestFit="1" customWidth="1"/>
    <col min="5" max="5" width="9.140625" style="1" customWidth="1"/>
    <col min="6" max="6" width="3.00390625" style="1" bestFit="1" customWidth="1"/>
    <col min="7" max="7" width="15.140625" style="1" customWidth="1"/>
    <col min="8" max="8" width="3.57421875" style="1" bestFit="1" customWidth="1"/>
    <col min="9" max="9" width="12.00390625" style="1" customWidth="1"/>
    <col min="10" max="10" width="3.00390625" style="1" bestFit="1" customWidth="1"/>
    <col min="11" max="11" width="15.57421875" style="1" bestFit="1" customWidth="1"/>
    <col min="12" max="12" width="11.8515625" style="1" customWidth="1"/>
    <col min="13" max="13" width="4.140625" style="1" customWidth="1"/>
    <col min="14" max="14" width="2.7109375" style="1" bestFit="1" customWidth="1"/>
    <col min="15" max="15" width="2.57421875" style="1" bestFit="1" customWidth="1"/>
    <col min="16" max="16384" width="11.421875" style="1" customWidth="1"/>
  </cols>
  <sheetData>
    <row r="2" spans="2:13" ht="18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3" ht="12.75">
      <c r="B3" s="105" t="s">
        <v>57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2:13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2:13" ht="11.25">
      <c r="B6" s="2"/>
      <c r="C6" s="101" t="s">
        <v>1</v>
      </c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ht="11.25" customHeight="1">
      <c r="B7" s="3" t="s">
        <v>84</v>
      </c>
      <c r="C7" s="101" t="s">
        <v>2</v>
      </c>
      <c r="D7" s="103"/>
      <c r="E7" s="101" t="s">
        <v>104</v>
      </c>
      <c r="F7" s="102"/>
      <c r="G7" s="102"/>
      <c r="H7" s="103"/>
      <c r="I7" s="116" t="s">
        <v>3</v>
      </c>
      <c r="J7" s="117"/>
      <c r="K7" s="4" t="s">
        <v>4</v>
      </c>
      <c r="L7" s="116" t="s">
        <v>5</v>
      </c>
      <c r="M7" s="117"/>
    </row>
    <row r="8" spans="2:13" ht="11.25">
      <c r="B8" s="3"/>
      <c r="C8" s="114" t="s">
        <v>6</v>
      </c>
      <c r="D8" s="115"/>
      <c r="E8" s="112" t="s">
        <v>7</v>
      </c>
      <c r="F8" s="113"/>
      <c r="G8" s="7" t="s">
        <v>8</v>
      </c>
      <c r="H8" s="47"/>
      <c r="I8" s="110" t="s">
        <v>9</v>
      </c>
      <c r="J8" s="111"/>
      <c r="K8" s="5" t="s">
        <v>10</v>
      </c>
      <c r="L8" s="110" t="s">
        <v>49</v>
      </c>
      <c r="M8" s="111"/>
    </row>
    <row r="9" spans="2:13" ht="11.25">
      <c r="B9" s="6"/>
      <c r="C9" s="112" t="s">
        <v>11</v>
      </c>
      <c r="D9" s="113"/>
      <c r="E9" s="112" t="s">
        <v>12</v>
      </c>
      <c r="F9" s="113"/>
      <c r="G9" s="7" t="s">
        <v>13</v>
      </c>
      <c r="H9" s="47"/>
      <c r="I9" s="108" t="s">
        <v>14</v>
      </c>
      <c r="J9" s="109"/>
      <c r="K9" s="11" t="s">
        <v>15</v>
      </c>
      <c r="L9" s="108" t="s">
        <v>16</v>
      </c>
      <c r="M9" s="109"/>
    </row>
    <row r="10" spans="2:13" ht="11.25">
      <c r="B10" s="12"/>
      <c r="C10" s="13"/>
      <c r="D10" s="14"/>
      <c r="E10" s="106" t="s">
        <v>17</v>
      </c>
      <c r="F10" s="107"/>
      <c r="G10" s="13"/>
      <c r="H10" s="14"/>
      <c r="I10" s="13"/>
      <c r="J10" s="15"/>
      <c r="K10" s="16" t="s">
        <v>18</v>
      </c>
      <c r="L10" s="13"/>
      <c r="M10" s="15"/>
    </row>
    <row r="11" spans="2:13" ht="11.25">
      <c r="B11" s="17" t="s">
        <v>19</v>
      </c>
      <c r="C11" s="18"/>
      <c r="D11" s="19"/>
      <c r="E11" s="7"/>
      <c r="F11" s="8"/>
      <c r="G11" s="18"/>
      <c r="H11" s="19"/>
      <c r="I11" s="18"/>
      <c r="J11" s="20"/>
      <c r="K11" s="10"/>
      <c r="L11" s="18"/>
      <c r="M11" s="20"/>
    </row>
    <row r="12" spans="2:13" ht="11.25">
      <c r="B12" s="6"/>
      <c r="C12" s="7"/>
      <c r="D12" s="8"/>
      <c r="E12" s="7"/>
      <c r="F12" s="8"/>
      <c r="G12" s="7"/>
      <c r="H12" s="47"/>
      <c r="I12" s="7"/>
      <c r="J12" s="8"/>
      <c r="K12" s="9"/>
      <c r="L12" s="7"/>
      <c r="M12" s="8"/>
    </row>
    <row r="13" spans="2:13" ht="11.25">
      <c r="B13" s="6" t="s">
        <v>20</v>
      </c>
      <c r="C13" s="7"/>
      <c r="D13" s="8"/>
      <c r="E13" s="7"/>
      <c r="F13" s="8"/>
      <c r="G13" s="7"/>
      <c r="H13" s="47"/>
      <c r="I13" s="7"/>
      <c r="J13" s="8"/>
      <c r="K13" s="9"/>
      <c r="L13" s="7"/>
      <c r="M13" s="8"/>
    </row>
    <row r="14" spans="2:13" ht="11.25">
      <c r="B14" s="38" t="s">
        <v>68</v>
      </c>
      <c r="C14" s="31" t="s">
        <v>60</v>
      </c>
      <c r="D14" s="40" t="s">
        <v>21</v>
      </c>
      <c r="E14" s="31" t="s">
        <v>62</v>
      </c>
      <c r="F14" s="40" t="s">
        <v>22</v>
      </c>
      <c r="G14" s="34">
        <v>0.0179</v>
      </c>
      <c r="H14" s="40"/>
      <c r="I14" s="31">
        <v>0</v>
      </c>
      <c r="J14" s="39"/>
      <c r="K14" s="33">
        <v>0</v>
      </c>
      <c r="L14" s="31">
        <v>0</v>
      </c>
      <c r="M14" s="40"/>
    </row>
    <row r="15" spans="1:13" ht="11.25">
      <c r="A15" s="1" t="s">
        <v>23</v>
      </c>
      <c r="B15" s="38" t="s">
        <v>69</v>
      </c>
      <c r="C15" s="31" t="s">
        <v>101</v>
      </c>
      <c r="D15" s="40" t="s">
        <v>26</v>
      </c>
      <c r="E15" s="31">
        <v>10</v>
      </c>
      <c r="F15" s="40"/>
      <c r="G15" s="34">
        <v>0.0071</v>
      </c>
      <c r="H15" s="59"/>
      <c r="I15" s="31">
        <v>0</v>
      </c>
      <c r="J15" s="39"/>
      <c r="K15" s="33">
        <v>0</v>
      </c>
      <c r="L15" s="31">
        <v>0</v>
      </c>
      <c r="M15" s="40"/>
    </row>
    <row r="16" spans="2:13" ht="11.25">
      <c r="B16" s="38" t="s">
        <v>24</v>
      </c>
      <c r="C16" s="34">
        <v>2.38</v>
      </c>
      <c r="D16" s="39"/>
      <c r="E16" s="31">
        <v>6</v>
      </c>
      <c r="F16" s="39"/>
      <c r="G16" s="34">
        <v>0.0357</v>
      </c>
      <c r="H16" s="48"/>
      <c r="I16" s="31" t="s">
        <v>25</v>
      </c>
      <c r="J16" s="40" t="s">
        <v>63</v>
      </c>
      <c r="K16" s="32">
        <v>0.014875</v>
      </c>
      <c r="L16" s="34">
        <v>0.1428</v>
      </c>
      <c r="M16" s="40" t="s">
        <v>58</v>
      </c>
    </row>
    <row r="17" spans="2:13" ht="11.25">
      <c r="B17" s="38" t="s">
        <v>27</v>
      </c>
      <c r="C17" s="34">
        <v>2.3205</v>
      </c>
      <c r="D17" s="41"/>
      <c r="E17" s="31" t="s">
        <v>53</v>
      </c>
      <c r="F17" s="39"/>
      <c r="G17" s="52">
        <v>0</v>
      </c>
      <c r="H17" s="48"/>
      <c r="I17" s="52">
        <v>0</v>
      </c>
      <c r="J17" s="41"/>
      <c r="K17" s="33" t="s">
        <v>29</v>
      </c>
      <c r="L17" s="31">
        <v>0</v>
      </c>
      <c r="M17" s="39"/>
    </row>
    <row r="18" spans="2:13" ht="11.25">
      <c r="B18" s="6" t="s">
        <v>70</v>
      </c>
      <c r="C18" s="7"/>
      <c r="D18" s="8"/>
      <c r="E18" s="7"/>
      <c r="F18" s="8"/>
      <c r="G18" s="7"/>
      <c r="H18" s="47"/>
      <c r="I18" s="7"/>
      <c r="J18" s="8"/>
      <c r="K18" s="9"/>
      <c r="L18" s="7"/>
      <c r="M18" s="8"/>
    </row>
    <row r="19" spans="2:13" ht="11.25">
      <c r="B19" s="38" t="s">
        <v>77</v>
      </c>
      <c r="C19" s="31">
        <v>0.857</v>
      </c>
      <c r="D19" s="39"/>
      <c r="E19" s="31">
        <v>4</v>
      </c>
      <c r="F19" s="39"/>
      <c r="G19" s="34">
        <v>0.06</v>
      </c>
      <c r="H19" s="48"/>
      <c r="I19" s="31">
        <v>0.143</v>
      </c>
      <c r="J19" s="39"/>
      <c r="K19" s="33">
        <v>0</v>
      </c>
      <c r="L19" s="31">
        <v>0.143</v>
      </c>
      <c r="M19" s="39"/>
    </row>
    <row r="20" spans="2:13" ht="11.25">
      <c r="B20" s="38" t="s">
        <v>72</v>
      </c>
      <c r="C20" s="31">
        <v>0</v>
      </c>
      <c r="D20" s="39"/>
      <c r="E20" s="31">
        <v>0</v>
      </c>
      <c r="F20" s="39"/>
      <c r="G20" s="34">
        <v>0.016</v>
      </c>
      <c r="H20" s="48"/>
      <c r="I20" s="31">
        <v>0.033</v>
      </c>
      <c r="J20" s="39"/>
      <c r="K20" s="33">
        <v>0.016</v>
      </c>
      <c r="L20" s="31">
        <v>0.054</v>
      </c>
      <c r="M20" s="39"/>
    </row>
    <row r="21" spans="2:13" ht="11.25">
      <c r="B21" s="38" t="s">
        <v>28</v>
      </c>
      <c r="C21" s="31" t="s">
        <v>51</v>
      </c>
      <c r="D21" s="40" t="s">
        <v>67</v>
      </c>
      <c r="E21" s="31">
        <v>0</v>
      </c>
      <c r="F21" s="39"/>
      <c r="G21" s="34">
        <f>0.016*1.19</f>
        <v>0.019039999999999998</v>
      </c>
      <c r="H21" s="48"/>
      <c r="I21" s="31">
        <v>0</v>
      </c>
      <c r="J21" s="39"/>
      <c r="K21" s="33">
        <v>0</v>
      </c>
      <c r="L21" s="31">
        <v>0</v>
      </c>
      <c r="M21" s="39"/>
    </row>
    <row r="22" spans="2:13" ht="11.25">
      <c r="B22" s="38" t="s">
        <v>54</v>
      </c>
      <c r="C22" s="42">
        <v>2.5</v>
      </c>
      <c r="D22" s="41"/>
      <c r="E22" s="31">
        <v>7</v>
      </c>
      <c r="F22" s="39"/>
      <c r="G22" s="34">
        <v>0.03</v>
      </c>
      <c r="H22" s="48"/>
      <c r="I22" s="31">
        <v>0</v>
      </c>
      <c r="J22" s="39"/>
      <c r="K22" s="33" t="s">
        <v>29</v>
      </c>
      <c r="L22" s="31">
        <v>0</v>
      </c>
      <c r="M22" s="39"/>
    </row>
    <row r="23" spans="2:13" ht="11.25">
      <c r="B23" s="38" t="s">
        <v>30</v>
      </c>
      <c r="C23" s="34">
        <v>2.4276</v>
      </c>
      <c r="D23" s="40"/>
      <c r="E23" s="31">
        <v>6</v>
      </c>
      <c r="F23" s="50"/>
      <c r="G23" s="34">
        <v>0.02</v>
      </c>
      <c r="H23" s="48"/>
      <c r="I23" s="34">
        <v>0.07</v>
      </c>
      <c r="J23" s="41"/>
      <c r="K23" s="33" t="s">
        <v>29</v>
      </c>
      <c r="L23" s="34">
        <v>0.23</v>
      </c>
      <c r="M23" s="41"/>
    </row>
    <row r="24" spans="2:13" ht="11.25">
      <c r="B24" s="38" t="s">
        <v>31</v>
      </c>
      <c r="C24" s="34" t="s">
        <v>56</v>
      </c>
      <c r="D24" s="40" t="s">
        <v>67</v>
      </c>
      <c r="E24" s="31">
        <v>5</v>
      </c>
      <c r="F24" s="39"/>
      <c r="G24" s="34">
        <f>0.015*1.19</f>
        <v>0.017849999999999998</v>
      </c>
      <c r="H24" s="48"/>
      <c r="I24" s="31" t="s">
        <v>29</v>
      </c>
      <c r="J24" s="39"/>
      <c r="K24" s="33">
        <v>0</v>
      </c>
      <c r="L24" s="34">
        <f>0.015*1.19</f>
        <v>0.017849999999999998</v>
      </c>
      <c r="M24" s="39"/>
    </row>
    <row r="25" spans="2:13" ht="11.25">
      <c r="B25" s="38" t="s">
        <v>59</v>
      </c>
      <c r="C25" s="34">
        <v>1.428</v>
      </c>
      <c r="D25" s="40"/>
      <c r="E25" s="31">
        <v>4</v>
      </c>
      <c r="F25" s="39"/>
      <c r="G25" s="34">
        <v>0.036</v>
      </c>
      <c r="H25" s="48"/>
      <c r="I25" s="31">
        <v>0</v>
      </c>
      <c r="J25" s="39"/>
      <c r="K25" s="33" t="s">
        <v>29</v>
      </c>
      <c r="L25" s="34">
        <v>0.595</v>
      </c>
      <c r="M25" s="39"/>
    </row>
    <row r="26" spans="2:13" ht="11.25">
      <c r="B26" s="38" t="s">
        <v>52</v>
      </c>
      <c r="C26" s="34">
        <v>1.19</v>
      </c>
      <c r="D26" s="41"/>
      <c r="E26" s="31" t="s">
        <v>53</v>
      </c>
      <c r="F26" s="39"/>
      <c r="G26" s="31">
        <v>0</v>
      </c>
      <c r="H26" s="51"/>
      <c r="I26" s="31">
        <v>0</v>
      </c>
      <c r="J26" s="39"/>
      <c r="K26" s="33" t="s">
        <v>29</v>
      </c>
      <c r="L26" s="31">
        <v>0</v>
      </c>
      <c r="M26" s="39"/>
    </row>
    <row r="27" spans="2:13" ht="11.25">
      <c r="B27" s="38" t="s">
        <v>55</v>
      </c>
      <c r="C27" s="34">
        <v>1.8</v>
      </c>
      <c r="D27" s="41"/>
      <c r="E27" s="31">
        <v>4</v>
      </c>
      <c r="F27" s="39"/>
      <c r="G27" s="34">
        <v>0.01</v>
      </c>
      <c r="H27" s="48"/>
      <c r="I27" s="31">
        <v>0</v>
      </c>
      <c r="J27" s="39"/>
      <c r="K27" s="33">
        <v>0</v>
      </c>
      <c r="L27" s="31">
        <v>0</v>
      </c>
      <c r="M27" s="39"/>
    </row>
    <row r="28" spans="2:13" ht="11.25">
      <c r="B28" s="38"/>
      <c r="C28" s="34"/>
      <c r="D28" s="41"/>
      <c r="E28" s="31"/>
      <c r="F28" s="39"/>
      <c r="G28" s="31"/>
      <c r="H28" s="51"/>
      <c r="I28" s="31"/>
      <c r="J28" s="39"/>
      <c r="K28" s="33"/>
      <c r="L28" s="31"/>
      <c r="M28" s="8"/>
    </row>
    <row r="29" spans="2:13" ht="11.25">
      <c r="B29" s="30" t="s">
        <v>32</v>
      </c>
      <c r="C29" s="53"/>
      <c r="D29" s="54"/>
      <c r="E29" s="55"/>
      <c r="F29" s="56"/>
      <c r="G29" s="55"/>
      <c r="H29" s="57"/>
      <c r="I29" s="55"/>
      <c r="J29" s="56"/>
      <c r="K29" s="58"/>
      <c r="L29" s="55"/>
      <c r="M29" s="24"/>
    </row>
    <row r="30" spans="2:13" ht="11.25">
      <c r="B30" s="38"/>
      <c r="C30" s="34"/>
      <c r="D30" s="41"/>
      <c r="E30" s="31"/>
      <c r="F30" s="39"/>
      <c r="G30" s="31"/>
      <c r="H30" s="51"/>
      <c r="I30" s="31"/>
      <c r="J30" s="39"/>
      <c r="K30" s="33"/>
      <c r="L30" s="31"/>
      <c r="M30" s="8"/>
    </row>
    <row r="31" spans="2:13" ht="11.25">
      <c r="B31" s="38" t="s">
        <v>45</v>
      </c>
      <c r="C31" s="31">
        <v>0</v>
      </c>
      <c r="D31" s="39"/>
      <c r="E31" s="31">
        <v>0</v>
      </c>
      <c r="F31" s="39"/>
      <c r="G31" s="34">
        <f>0.03*1.19</f>
        <v>0.035699999999999996</v>
      </c>
      <c r="H31" s="48"/>
      <c r="I31" s="31">
        <v>0</v>
      </c>
      <c r="J31" s="39"/>
      <c r="K31" s="33" t="s">
        <v>29</v>
      </c>
      <c r="L31" s="31">
        <v>0</v>
      </c>
      <c r="M31" s="39"/>
    </row>
    <row r="32" spans="2:13" ht="11.25">
      <c r="B32" s="38" t="s">
        <v>46</v>
      </c>
      <c r="C32" s="34">
        <v>2.975</v>
      </c>
      <c r="D32" s="41"/>
      <c r="E32" s="31">
        <v>3</v>
      </c>
      <c r="F32" s="39"/>
      <c r="G32" s="34">
        <v>0.0714</v>
      </c>
      <c r="H32" s="48"/>
      <c r="I32" s="34">
        <v>0.059</v>
      </c>
      <c r="J32" s="41"/>
      <c r="K32" s="33" t="s">
        <v>29</v>
      </c>
      <c r="L32" s="34">
        <v>0.0545</v>
      </c>
      <c r="M32" s="41"/>
    </row>
    <row r="33" spans="2:13" ht="11.25">
      <c r="B33" s="6" t="s">
        <v>47</v>
      </c>
      <c r="C33" s="7"/>
      <c r="D33" s="8"/>
      <c r="E33" s="7"/>
      <c r="F33" s="8"/>
      <c r="G33" s="7"/>
      <c r="H33" s="47"/>
      <c r="I33" s="7"/>
      <c r="J33" s="8"/>
      <c r="K33" s="9"/>
      <c r="L33" s="7"/>
      <c r="M33" s="8"/>
    </row>
    <row r="34" spans="2:13" ht="11.25">
      <c r="B34" s="38" t="s">
        <v>76</v>
      </c>
      <c r="C34" s="34">
        <f>1.45*1.19</f>
        <v>1.7254999999999998</v>
      </c>
      <c r="D34" s="41"/>
      <c r="E34" s="31">
        <v>6</v>
      </c>
      <c r="F34" s="39"/>
      <c r="G34" s="34">
        <f>0.03*1.19</f>
        <v>0.035699999999999996</v>
      </c>
      <c r="H34" s="48"/>
      <c r="I34" s="34">
        <v>0.07139999999999999</v>
      </c>
      <c r="J34" s="41"/>
      <c r="K34" s="32">
        <v>0.013573257858780568</v>
      </c>
      <c r="L34" s="34">
        <v>0.14279999999999998</v>
      </c>
      <c r="M34" s="41" t="s">
        <v>58</v>
      </c>
    </row>
    <row r="35" spans="2:13" s="22" customFormat="1" ht="11.25">
      <c r="B35" s="43" t="s">
        <v>75</v>
      </c>
      <c r="C35" s="45">
        <v>0</v>
      </c>
      <c r="D35" s="44"/>
      <c r="E35" s="45">
        <v>0</v>
      </c>
      <c r="F35" s="44"/>
      <c r="G35" s="35">
        <f>0.03*1.19</f>
        <v>0.035699999999999996</v>
      </c>
      <c r="H35" s="49"/>
      <c r="I35" s="35">
        <f>0.06*1.19</f>
        <v>0.07139999999999999</v>
      </c>
      <c r="J35" s="46"/>
      <c r="K35" s="36">
        <f>250/18418.57</f>
        <v>0.013573257858780568</v>
      </c>
      <c r="L35" s="35">
        <f>0.12*1.19</f>
        <v>0.14279999999999998</v>
      </c>
      <c r="M35" s="44" t="s">
        <v>58</v>
      </c>
    </row>
    <row r="36" spans="2:13" s="22" customFormat="1" ht="11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s="22" customFormat="1" ht="12" customHeight="1">
      <c r="B37" s="21" t="s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="22" customFormat="1" ht="11.25">
      <c r="B38" s="22" t="s">
        <v>34</v>
      </c>
    </row>
    <row r="39" ht="11.25">
      <c r="B39" s="1" t="s">
        <v>88</v>
      </c>
    </row>
    <row r="40" spans="2:13" ht="11.25">
      <c r="B40" s="22" t="s">
        <v>35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ht="11.25">
      <c r="B41" s="22" t="s">
        <v>48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2" ht="11.25">
      <c r="B42" s="22" t="s">
        <v>36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ht="11.25">
      <c r="B43" s="22"/>
    </row>
    <row r="44" ht="11.25">
      <c r="B44" s="1" t="s">
        <v>78</v>
      </c>
    </row>
    <row r="45" ht="11.25">
      <c r="B45" s="22" t="s">
        <v>79</v>
      </c>
    </row>
    <row r="46" ht="11.25">
      <c r="B46" s="22" t="s">
        <v>61</v>
      </c>
    </row>
    <row r="47" ht="11.25">
      <c r="B47" s="1" t="s">
        <v>73</v>
      </c>
    </row>
    <row r="48" ht="11.25">
      <c r="B48" s="1" t="s">
        <v>74</v>
      </c>
    </row>
    <row r="49" ht="11.25">
      <c r="B49" s="1" t="s">
        <v>64</v>
      </c>
    </row>
    <row r="50" ht="11.25">
      <c r="B50" s="1" t="s">
        <v>65</v>
      </c>
    </row>
    <row r="51" ht="11.25">
      <c r="B51" s="1" t="s">
        <v>66</v>
      </c>
    </row>
    <row r="52" ht="11.25">
      <c r="B52" s="1" t="s">
        <v>71</v>
      </c>
    </row>
    <row r="54" ht="11.25">
      <c r="B54" s="1" t="s">
        <v>50</v>
      </c>
    </row>
    <row r="56" ht="11.25">
      <c r="B56" s="122" t="s">
        <v>119</v>
      </c>
    </row>
    <row r="65530" ht="11.25">
      <c r="I65530" s="37"/>
    </row>
  </sheetData>
  <mergeCells count="16">
    <mergeCell ref="C8:D8"/>
    <mergeCell ref="L7:M7"/>
    <mergeCell ref="E9:F9"/>
    <mergeCell ref="I7:J7"/>
    <mergeCell ref="C7:D7"/>
    <mergeCell ref="E7:H7"/>
    <mergeCell ref="C6:M6"/>
    <mergeCell ref="B2:M2"/>
    <mergeCell ref="B3:M3"/>
    <mergeCell ref="E10:F10"/>
    <mergeCell ref="L9:M9"/>
    <mergeCell ref="I8:J8"/>
    <mergeCell ref="I9:J9"/>
    <mergeCell ref="L8:M8"/>
    <mergeCell ref="C9:D9"/>
    <mergeCell ref="E8:F8"/>
  </mergeCells>
  <printOptions horizontalCentered="1" verticalCentered="1"/>
  <pageMargins left="0.7874015748031497" right="0.7874015748031497" top="0.27" bottom="0.28" header="0" footer="0"/>
  <pageSetup fitToHeight="1" fitToWidth="1" horizontalDpi="600" verticalDpi="600" orientation="landscape" scale="91" r:id="rId2"/>
  <ignoredErrors>
    <ignoredError sqref="D21 D24 M34:M35 M16 J16 F14 D14:D1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4:IV5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28.140625" style="1" customWidth="1"/>
    <col min="3" max="3" width="6.7109375" style="87" customWidth="1"/>
    <col min="4" max="4" width="2.28125" style="81" customWidth="1"/>
    <col min="5" max="10" width="15.57421875" style="1" customWidth="1"/>
    <col min="11" max="16384" width="11.421875" style="1" customWidth="1"/>
  </cols>
  <sheetData>
    <row r="3" ht="11.25"/>
    <row r="4" spans="2:10" ht="18">
      <c r="B4" s="104" t="s">
        <v>93</v>
      </c>
      <c r="C4" s="104"/>
      <c r="D4" s="104"/>
      <c r="E4" s="104"/>
      <c r="F4" s="104"/>
      <c r="G4" s="104"/>
      <c r="H4" s="104"/>
      <c r="I4" s="104"/>
      <c r="J4" s="104"/>
    </row>
    <row r="5" spans="2:6" ht="15.75">
      <c r="B5" s="118"/>
      <c r="C5" s="118"/>
      <c r="D5" s="118"/>
      <c r="E5" s="118"/>
      <c r="F5" s="118"/>
    </row>
    <row r="7" spans="2:10" ht="11.25">
      <c r="B7" s="70"/>
      <c r="C7" s="88"/>
      <c r="D7" s="82"/>
      <c r="E7" s="70"/>
      <c r="F7" s="98"/>
      <c r="G7" s="98"/>
      <c r="H7" s="98"/>
      <c r="I7" s="98"/>
      <c r="J7" s="76"/>
    </row>
    <row r="8" spans="2:10" ht="11.25" customHeight="1">
      <c r="B8" s="71" t="s">
        <v>84</v>
      </c>
      <c r="C8" s="89"/>
      <c r="D8" s="83"/>
      <c r="E8" s="110" t="s">
        <v>98</v>
      </c>
      <c r="F8" s="121"/>
      <c r="G8" s="121"/>
      <c r="H8" s="121"/>
      <c r="I8" s="121"/>
      <c r="J8" s="111"/>
    </row>
    <row r="9" spans="2:10" ht="11.25" customHeight="1">
      <c r="B9" s="71"/>
      <c r="C9" s="89"/>
      <c r="D9" s="83"/>
      <c r="E9" s="96"/>
      <c r="F9" s="99"/>
      <c r="G9" s="99"/>
      <c r="H9" s="99"/>
      <c r="I9" s="99"/>
      <c r="J9" s="97"/>
    </row>
    <row r="10" spans="2:10" ht="11.25">
      <c r="B10" s="71"/>
      <c r="C10" s="89"/>
      <c r="D10" s="83"/>
      <c r="E10" s="119" t="s">
        <v>112</v>
      </c>
      <c r="F10" s="120"/>
      <c r="G10" s="119" t="s">
        <v>113</v>
      </c>
      <c r="H10" s="120"/>
      <c r="I10" s="119" t="s">
        <v>114</v>
      </c>
      <c r="J10" s="120"/>
    </row>
    <row r="11" spans="2:10" ht="11.25">
      <c r="B11" s="13"/>
      <c r="C11" s="91"/>
      <c r="D11" s="82"/>
      <c r="E11" s="68" t="s">
        <v>80</v>
      </c>
      <c r="F11" s="69" t="s">
        <v>81</v>
      </c>
      <c r="G11" s="68" t="s">
        <v>80</v>
      </c>
      <c r="H11" s="69" t="s">
        <v>81</v>
      </c>
      <c r="I11" s="68" t="s">
        <v>80</v>
      </c>
      <c r="J11" s="69" t="s">
        <v>81</v>
      </c>
    </row>
    <row r="12" spans="2:10" ht="11.25">
      <c r="B12" s="72" t="s">
        <v>19</v>
      </c>
      <c r="C12" s="92"/>
      <c r="D12" s="84"/>
      <c r="E12" s="2"/>
      <c r="F12" s="2"/>
      <c r="G12" s="6"/>
      <c r="H12" s="6"/>
      <c r="I12" s="6"/>
      <c r="J12" s="6"/>
    </row>
    <row r="13" spans="2:10" ht="11.25">
      <c r="B13" s="18"/>
      <c r="C13" s="90"/>
      <c r="D13" s="82"/>
      <c r="E13" s="60"/>
      <c r="F13" s="6"/>
      <c r="G13" s="6"/>
      <c r="H13" s="6"/>
      <c r="I13" s="6"/>
      <c r="J13" s="6"/>
    </row>
    <row r="14" spans="2:10" ht="11.25">
      <c r="B14" s="18" t="s">
        <v>20</v>
      </c>
      <c r="C14" s="90"/>
      <c r="D14" s="82"/>
      <c r="E14" s="60"/>
      <c r="F14" s="6"/>
      <c r="G14" s="6"/>
      <c r="H14" s="6"/>
      <c r="I14" s="6"/>
      <c r="J14" s="6"/>
    </row>
    <row r="15" spans="2:10" ht="11.25">
      <c r="B15" s="73" t="s">
        <v>68</v>
      </c>
      <c r="C15" s="40" t="s">
        <v>105</v>
      </c>
      <c r="D15" s="59"/>
      <c r="E15" s="61" t="s">
        <v>92</v>
      </c>
      <c r="F15" s="9" t="s">
        <v>89</v>
      </c>
      <c r="G15" s="9" t="s">
        <v>94</v>
      </c>
      <c r="H15" s="9" t="s">
        <v>95</v>
      </c>
      <c r="I15" s="9" t="s">
        <v>96</v>
      </c>
      <c r="J15" s="9" t="s">
        <v>97</v>
      </c>
    </row>
    <row r="16" spans="1:10" ht="11.25">
      <c r="A16" s="1" t="s">
        <v>23</v>
      </c>
      <c r="B16" s="73" t="s">
        <v>69</v>
      </c>
      <c r="C16" s="40" t="s">
        <v>83</v>
      </c>
      <c r="D16" s="59"/>
      <c r="E16" s="9" t="s">
        <v>102</v>
      </c>
      <c r="F16" s="9" t="s">
        <v>103</v>
      </c>
      <c r="G16" s="9" t="s">
        <v>102</v>
      </c>
      <c r="H16" s="9" t="s">
        <v>103</v>
      </c>
      <c r="I16" s="9" t="s">
        <v>102</v>
      </c>
      <c r="J16" s="9" t="s">
        <v>103</v>
      </c>
    </row>
    <row r="17" spans="2:10" ht="11.25">
      <c r="B17" s="73" t="s">
        <v>24</v>
      </c>
      <c r="C17" s="40" t="s">
        <v>67</v>
      </c>
      <c r="D17" s="59"/>
      <c r="E17" s="9" t="s">
        <v>90</v>
      </c>
      <c r="F17" s="9" t="s">
        <v>91</v>
      </c>
      <c r="G17" s="9" t="s">
        <v>99</v>
      </c>
      <c r="H17" s="9" t="s">
        <v>100</v>
      </c>
      <c r="I17" s="9">
        <v>0.198</v>
      </c>
      <c r="J17" s="63">
        <v>3653</v>
      </c>
    </row>
    <row r="18" spans="2:10" ht="11.25">
      <c r="B18" s="73" t="s">
        <v>27</v>
      </c>
      <c r="C18" s="40"/>
      <c r="D18" s="59"/>
      <c r="E18" s="62">
        <v>0.19341666666666668</v>
      </c>
      <c r="F18" s="77">
        <v>3562</v>
      </c>
      <c r="G18" s="62">
        <v>0.19341666666666668</v>
      </c>
      <c r="H18" s="77">
        <v>3562</v>
      </c>
      <c r="I18" s="62">
        <v>0.19341666666666668</v>
      </c>
      <c r="J18" s="77">
        <v>3562</v>
      </c>
    </row>
    <row r="19" spans="2:10" ht="11.25">
      <c r="B19" s="18" t="s">
        <v>70</v>
      </c>
      <c r="C19" s="90"/>
      <c r="D19" s="82"/>
      <c r="E19" s="63"/>
      <c r="F19" s="77"/>
      <c r="G19" s="9"/>
      <c r="H19" s="9"/>
      <c r="I19" s="9"/>
      <c r="J19" s="9"/>
    </row>
    <row r="20" spans="2:10" ht="11.25">
      <c r="B20" s="73" t="s">
        <v>82</v>
      </c>
      <c r="C20" s="40" t="s">
        <v>106</v>
      </c>
      <c r="D20" s="59"/>
      <c r="E20" s="64">
        <v>0.41741666666666666</v>
      </c>
      <c r="F20" s="77">
        <v>7688</v>
      </c>
      <c r="G20" s="64">
        <v>0.21441666666666664</v>
      </c>
      <c r="H20" s="77">
        <v>3949.2483841666663</v>
      </c>
      <c r="I20" s="64">
        <v>0.07141666666666667</v>
      </c>
      <c r="J20" s="77">
        <v>1315.3928741666666</v>
      </c>
    </row>
    <row r="21" spans="2:10" ht="11.25">
      <c r="B21" s="73" t="s">
        <v>72</v>
      </c>
      <c r="C21" s="40"/>
      <c r="D21" s="59"/>
      <c r="E21" s="9">
        <v>0.17800000000000002</v>
      </c>
      <c r="F21" s="77">
        <v>3279</v>
      </c>
      <c r="G21" s="64">
        <v>0.113</v>
      </c>
      <c r="H21" s="77">
        <v>2081.29841</v>
      </c>
      <c r="I21" s="64">
        <v>0.048</v>
      </c>
      <c r="J21" s="77">
        <v>884.09136</v>
      </c>
    </row>
    <row r="22" spans="2:10" ht="11.25">
      <c r="B22" s="73" t="s">
        <v>28</v>
      </c>
      <c r="C22" s="40"/>
      <c r="D22" s="59"/>
      <c r="E22" s="64">
        <v>0.17416666666666666</v>
      </c>
      <c r="F22" s="77">
        <v>3208</v>
      </c>
      <c r="G22" s="64">
        <v>0.15516666666666667</v>
      </c>
      <c r="H22" s="77">
        <v>2857.9481116666666</v>
      </c>
      <c r="I22" s="64">
        <v>0.13616666666666666</v>
      </c>
      <c r="J22" s="77">
        <v>2507.9952816666664</v>
      </c>
    </row>
    <row r="23" spans="2:10" ht="11.25">
      <c r="B23" s="73" t="s">
        <v>54</v>
      </c>
      <c r="C23" s="40"/>
      <c r="D23" s="59"/>
      <c r="E23" s="64">
        <v>0.20833333333333334</v>
      </c>
      <c r="F23" s="77">
        <v>3837</v>
      </c>
      <c r="G23" s="64">
        <v>0.20833333333333334</v>
      </c>
      <c r="H23" s="77">
        <v>3837</v>
      </c>
      <c r="I23" s="64">
        <v>0.20833333333333334</v>
      </c>
      <c r="J23" s="77">
        <v>3837</v>
      </c>
    </row>
    <row r="24" spans="2:10" ht="11.25">
      <c r="B24" s="73" t="s">
        <v>30</v>
      </c>
      <c r="C24" s="40"/>
      <c r="D24" s="59"/>
      <c r="E24" s="64">
        <v>0.3623333333333334</v>
      </c>
      <c r="F24" s="77">
        <v>6674</v>
      </c>
      <c r="G24" s="64">
        <v>0.2723333333333333</v>
      </c>
      <c r="H24" s="77">
        <v>5015.990563333333</v>
      </c>
      <c r="I24" s="64">
        <v>0.20233333333333334</v>
      </c>
      <c r="J24" s="77">
        <v>3726.6906633333333</v>
      </c>
    </row>
    <row r="25" spans="2:10" ht="11.25">
      <c r="B25" s="73" t="s">
        <v>31</v>
      </c>
      <c r="C25" s="40"/>
      <c r="D25" s="59"/>
      <c r="E25" s="64">
        <v>0.09516666666666666</v>
      </c>
      <c r="F25" s="77">
        <v>1753</v>
      </c>
      <c r="G25" s="64">
        <v>0.09516666666666666</v>
      </c>
      <c r="H25" s="77">
        <v>1753</v>
      </c>
      <c r="I25" s="64">
        <v>0.09516666666666666</v>
      </c>
      <c r="J25" s="77">
        <v>1753</v>
      </c>
    </row>
    <row r="26" spans="2:10" ht="11.25">
      <c r="B26" s="73" t="s">
        <v>59</v>
      </c>
      <c r="C26" s="40"/>
      <c r="D26" s="59"/>
      <c r="E26" s="9">
        <v>0.22699999999999998</v>
      </c>
      <c r="F26" s="77">
        <v>4181</v>
      </c>
      <c r="G26" s="64">
        <v>0.155</v>
      </c>
      <c r="H26" s="77">
        <v>2854.87835</v>
      </c>
      <c r="I26" s="64">
        <v>0.119</v>
      </c>
      <c r="J26" s="77">
        <v>2191.8098299999997</v>
      </c>
    </row>
    <row r="27" spans="2:10" ht="11.25">
      <c r="B27" s="73" t="s">
        <v>52</v>
      </c>
      <c r="C27" s="40"/>
      <c r="D27" s="59"/>
      <c r="E27" s="64">
        <v>0.09916666666666667</v>
      </c>
      <c r="F27" s="77">
        <v>1827</v>
      </c>
      <c r="G27" s="64">
        <v>0.09916666666666667</v>
      </c>
      <c r="H27" s="77">
        <v>1827</v>
      </c>
      <c r="I27" s="64">
        <v>0.09916666666666667</v>
      </c>
      <c r="J27" s="77">
        <v>1827</v>
      </c>
    </row>
    <row r="28" spans="2:10" ht="11.25">
      <c r="B28" s="73" t="s">
        <v>55</v>
      </c>
      <c r="C28" s="40"/>
      <c r="D28" s="59"/>
      <c r="E28" s="64">
        <v>0.16</v>
      </c>
      <c r="F28" s="77">
        <v>2947</v>
      </c>
      <c r="G28" s="64">
        <v>0.15</v>
      </c>
      <c r="H28" s="77">
        <v>2762.7855</v>
      </c>
      <c r="I28" s="64">
        <v>0.15</v>
      </c>
      <c r="J28" s="77">
        <v>2762.7855</v>
      </c>
    </row>
    <row r="29" spans="2:10" ht="11.25">
      <c r="B29" s="73"/>
      <c r="C29" s="40"/>
      <c r="D29" s="59"/>
      <c r="E29" s="65"/>
      <c r="F29" s="78"/>
      <c r="G29" s="100"/>
      <c r="H29" s="78"/>
      <c r="I29" s="100"/>
      <c r="J29" s="78"/>
    </row>
    <row r="30" spans="2:10" ht="11.25">
      <c r="B30" s="74" t="s">
        <v>32</v>
      </c>
      <c r="C30" s="93"/>
      <c r="D30" s="84"/>
      <c r="E30" s="66"/>
      <c r="F30" s="79"/>
      <c r="G30" s="64"/>
      <c r="H30" s="77"/>
      <c r="I30" s="64"/>
      <c r="J30" s="77"/>
    </row>
    <row r="31" spans="2:10" ht="11.25">
      <c r="B31" s="73"/>
      <c r="C31" s="40"/>
      <c r="D31" s="59"/>
      <c r="E31" s="9"/>
      <c r="F31" s="77"/>
      <c r="G31" s="64"/>
      <c r="H31" s="77"/>
      <c r="I31" s="64"/>
      <c r="J31" s="77"/>
    </row>
    <row r="32" spans="2:10" ht="11.25">
      <c r="B32" s="73" t="s">
        <v>45</v>
      </c>
      <c r="C32" s="40"/>
      <c r="D32" s="59"/>
      <c r="E32" s="9">
        <v>0.252</v>
      </c>
      <c r="F32" s="77">
        <v>4641</v>
      </c>
      <c r="G32" s="64">
        <v>0.18</v>
      </c>
      <c r="H32" s="77">
        <v>3315.3426</v>
      </c>
      <c r="I32" s="64">
        <v>0.10799999999999998</v>
      </c>
      <c r="J32" s="77">
        <v>1989.2055599999997</v>
      </c>
    </row>
    <row r="33" spans="2:10" ht="11.25">
      <c r="B33" s="73" t="s">
        <v>46</v>
      </c>
      <c r="C33" s="40"/>
      <c r="D33" s="59"/>
      <c r="E33" s="64">
        <v>0.65</v>
      </c>
      <c r="F33" s="77">
        <v>11971</v>
      </c>
      <c r="G33" s="64">
        <v>0.4489166666666667</v>
      </c>
      <c r="H33" s="77">
        <v>8268.403049166667</v>
      </c>
      <c r="I33" s="64">
        <v>0.24791666666666667</v>
      </c>
      <c r="J33" s="77">
        <v>4566.2704791666665</v>
      </c>
    </row>
    <row r="34" spans="2:10" ht="11.25">
      <c r="B34" s="18" t="s">
        <v>47</v>
      </c>
      <c r="C34" s="90"/>
      <c r="D34" s="82"/>
      <c r="E34" s="9"/>
      <c r="F34" s="77"/>
      <c r="G34" s="64"/>
      <c r="H34" s="77"/>
      <c r="I34" s="64"/>
      <c r="J34" s="77"/>
    </row>
    <row r="35" spans="2:10" ht="11.25">
      <c r="B35" s="73" t="s">
        <v>76</v>
      </c>
      <c r="C35" s="40"/>
      <c r="D35" s="59"/>
      <c r="E35" s="64">
        <v>0.31383333333333335</v>
      </c>
      <c r="F35" s="77">
        <v>5780</v>
      </c>
      <c r="G35" s="64">
        <v>0.22883333333333333</v>
      </c>
      <c r="H35" s="77">
        <v>4214.7827683333335</v>
      </c>
      <c r="I35" s="64">
        <v>0.14383333333333334</v>
      </c>
      <c r="J35" s="77">
        <v>2649.2043183333335</v>
      </c>
    </row>
    <row r="36" spans="2:10" s="22" customFormat="1" ht="11.25">
      <c r="B36" s="75" t="s">
        <v>75</v>
      </c>
      <c r="C36" s="44"/>
      <c r="D36" s="51"/>
      <c r="E36" s="67">
        <v>0.35</v>
      </c>
      <c r="F36" s="80">
        <v>6442</v>
      </c>
      <c r="G36" s="67">
        <v>0.22899999999999998</v>
      </c>
      <c r="H36" s="78">
        <v>4217.852529999999</v>
      </c>
      <c r="I36" s="67">
        <v>0.10799999999999998</v>
      </c>
      <c r="J36" s="78">
        <v>1989.2055599999997</v>
      </c>
    </row>
    <row r="37" spans="2:6" s="22" customFormat="1" ht="11.25">
      <c r="B37" s="1"/>
      <c r="C37" s="87"/>
      <c r="D37" s="81"/>
      <c r="E37" s="1"/>
      <c r="F37" s="1"/>
    </row>
    <row r="38" spans="2:6" s="22" customFormat="1" ht="12" customHeight="1">
      <c r="B38" s="21" t="s">
        <v>33</v>
      </c>
      <c r="C38" s="94"/>
      <c r="D38" s="85"/>
      <c r="E38" s="21"/>
      <c r="F38" s="21"/>
    </row>
    <row r="39" spans="3:4" s="22" customFormat="1" ht="11.25">
      <c r="C39" s="95"/>
      <c r="D39" s="86"/>
    </row>
    <row r="40" ht="11.25">
      <c r="B40" s="1" t="s">
        <v>87</v>
      </c>
    </row>
    <row r="41" spans="2:6" ht="11.25">
      <c r="B41" s="22" t="s">
        <v>35</v>
      </c>
      <c r="C41" s="95"/>
      <c r="D41" s="86"/>
      <c r="E41" s="22"/>
      <c r="F41" s="22"/>
    </row>
    <row r="42" spans="2:6" ht="11.25">
      <c r="B42" s="22" t="s">
        <v>48</v>
      </c>
      <c r="C42" s="95"/>
      <c r="D42" s="86"/>
      <c r="E42" s="22"/>
      <c r="F42" s="22"/>
    </row>
    <row r="43" spans="1:256" ht="12.75">
      <c r="A43" s="23"/>
      <c r="B43" s="1" t="s">
        <v>86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2.75">
      <c r="A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ht="11.25">
      <c r="B45" s="1" t="s">
        <v>115</v>
      </c>
    </row>
    <row r="46" spans="2:6" ht="11.25">
      <c r="B46" s="22" t="s">
        <v>79</v>
      </c>
      <c r="C46" s="95"/>
      <c r="D46" s="86"/>
      <c r="E46" s="22"/>
      <c r="F46" s="22"/>
    </row>
    <row r="47" spans="2:6" ht="11.25">
      <c r="B47" s="1" t="s">
        <v>116</v>
      </c>
      <c r="D47" s="86"/>
      <c r="E47" s="22"/>
      <c r="F47" s="22"/>
    </row>
    <row r="48" spans="2:6" ht="11.25">
      <c r="B48" s="1" t="s">
        <v>117</v>
      </c>
      <c r="D48" s="86"/>
      <c r="E48" s="22"/>
      <c r="F48" s="22"/>
    </row>
    <row r="49" spans="2:6" ht="11.25">
      <c r="B49" s="1" t="s">
        <v>118</v>
      </c>
      <c r="D49" s="86"/>
      <c r="E49" s="22"/>
      <c r="F49" s="22"/>
    </row>
    <row r="50" spans="2:3" ht="11.25">
      <c r="B50" s="22" t="s">
        <v>107</v>
      </c>
      <c r="C50" s="95"/>
    </row>
    <row r="51" ht="11.25">
      <c r="B51" s="1" t="s">
        <v>108</v>
      </c>
    </row>
    <row r="52" ht="11.25">
      <c r="B52" s="1" t="s">
        <v>109</v>
      </c>
    </row>
    <row r="53" ht="11.25">
      <c r="B53" s="1" t="s">
        <v>110</v>
      </c>
    </row>
    <row r="54" ht="11.25">
      <c r="B54" s="1" t="s">
        <v>111</v>
      </c>
    </row>
    <row r="56" ht="11.25">
      <c r="B56" s="1" t="s">
        <v>50</v>
      </c>
    </row>
  </sheetData>
  <mergeCells count="6">
    <mergeCell ref="B5:F5"/>
    <mergeCell ref="B4:J4"/>
    <mergeCell ref="E10:F10"/>
    <mergeCell ref="E8:J8"/>
    <mergeCell ref="G10:H10"/>
    <mergeCell ref="I10:J10"/>
  </mergeCells>
  <printOptions horizontalCentered="1" verticalCentered="1"/>
  <pageMargins left="0.7874015748031497" right="0.7874015748031497" top="0.27" bottom="0.28" header="0" footer="0"/>
  <pageSetup fitToHeight="1" fitToWidth="1" horizontalDpi="600" verticalDpi="600" orientation="landscape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B19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26" customWidth="1"/>
    <col min="2" max="2" width="104.140625" style="26" customWidth="1"/>
    <col min="3" max="16384" width="11.421875" style="26" customWidth="1"/>
  </cols>
  <sheetData>
    <row r="3" ht="12.75"/>
    <row r="4" ht="12.75">
      <c r="B4" s="29" t="s">
        <v>42</v>
      </c>
    </row>
    <row r="5" ht="12.75">
      <c r="B5" s="25"/>
    </row>
    <row r="6" ht="12.75">
      <c r="B6" s="27"/>
    </row>
    <row r="7" ht="54.75" customHeight="1">
      <c r="B7" s="28" t="s">
        <v>39</v>
      </c>
    </row>
    <row r="8" ht="12.75">
      <c r="B8" s="28"/>
    </row>
    <row r="9" ht="25.5">
      <c r="B9" s="28" t="s">
        <v>40</v>
      </c>
    </row>
    <row r="10" ht="12.75">
      <c r="B10" s="27"/>
    </row>
    <row r="11" ht="55.5" customHeight="1">
      <c r="B11" s="28" t="s">
        <v>44</v>
      </c>
    </row>
    <row r="12" ht="12.75">
      <c r="B12" s="27"/>
    </row>
    <row r="13" ht="12.75">
      <c r="B13" s="28" t="s">
        <v>37</v>
      </c>
    </row>
    <row r="14" ht="12.75">
      <c r="B14" s="27"/>
    </row>
    <row r="15" ht="12.75">
      <c r="B15" s="28" t="s">
        <v>85</v>
      </c>
    </row>
    <row r="16" ht="26.25" customHeight="1">
      <c r="B16" s="28" t="s">
        <v>41</v>
      </c>
    </row>
    <row r="17" ht="12.75">
      <c r="B17" s="28" t="s">
        <v>43</v>
      </c>
    </row>
    <row r="18" ht="12.75">
      <c r="B18" s="28"/>
    </row>
    <row r="19" ht="46.5" customHeight="1">
      <c r="B19" s="28" t="s">
        <v>38</v>
      </c>
    </row>
  </sheetData>
  <printOptions/>
  <pageMargins left="0.75" right="0.75" top="1" bottom="1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Depósito a la Vista</dc:title>
  <dc:subject/>
  <dc:creator>SBIF</dc:creator>
  <cp:keywords/>
  <dc:description/>
  <cp:lastModifiedBy>Ricardo Arroyo M.</cp:lastModifiedBy>
  <cp:lastPrinted>2007-05-25T18:33:34Z</cp:lastPrinted>
  <dcterms:created xsi:type="dcterms:W3CDTF">2006-04-28T14:08:40Z</dcterms:created>
  <dcterms:modified xsi:type="dcterms:W3CDTF">2007-05-31T00:06:51Z</dcterms:modified>
  <cp:category/>
  <cp:version/>
  <cp:contentType/>
  <cp:contentStatus/>
</cp:coreProperties>
</file>